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6405" activeTab="0"/>
  </bookViews>
  <sheets>
    <sheet name="Bang can doi" sheetId="1" r:id="rId1"/>
    <sheet name="KQKD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<sst xmlns="http://schemas.openxmlformats.org/spreadsheetml/2006/main" count="84" uniqueCount="83">
  <si>
    <t>C«ng ty CP S«ng §µ 10</t>
  </si>
  <si>
    <t xml:space="preserve">b¸o c¸o tµi chÝnh tãm t¾t </t>
  </si>
  <si>
    <t xml:space="preserve">I.A. B¶ng c©n ®èi kÕ to¸n </t>
  </si>
  <si>
    <t xml:space="preserve">STT </t>
  </si>
  <si>
    <t xml:space="preserve">Néi dung </t>
  </si>
  <si>
    <t xml:space="preserve">Sè d­ cuèi kú </t>
  </si>
  <si>
    <t>I</t>
  </si>
  <si>
    <t xml:space="preserve">Tµi s¶n l­u ®éng vµ ®Çu t­ ng¾n h¹n </t>
  </si>
  <si>
    <t xml:space="preserve">TiÒn mÆt </t>
  </si>
  <si>
    <t xml:space="preserve">C¸c kho¶n ®Çu t­ tµi chÝnh ng¾n h¹n </t>
  </si>
  <si>
    <t xml:space="preserve">C¸c kho¶n ph¶i thu </t>
  </si>
  <si>
    <t xml:space="preserve">Hµng tån kho </t>
  </si>
  <si>
    <t>Tµi s¶n l­u ®éng kh¸c</t>
  </si>
  <si>
    <t>II</t>
  </si>
  <si>
    <t xml:space="preserve">Tµi s¶n cè ®Þnh vµ ®Çu t­ tµi chÝnh dµi h¹n </t>
  </si>
  <si>
    <t xml:space="preserve">Tµi s¶n cè ®Þnh </t>
  </si>
  <si>
    <t xml:space="preserve"> - Nguyªn gi¸ TSC§ h÷u h×nh </t>
  </si>
  <si>
    <t xml:space="preserve"> - Nguyªn gi¸ TSC§ v« h×nh </t>
  </si>
  <si>
    <t xml:space="preserve">C¸c kho¶n ®Çu t­ tµi chÝnh dµi h¹n </t>
  </si>
  <si>
    <t xml:space="preserve">Chi phÝ XDCB dë dang </t>
  </si>
  <si>
    <t xml:space="preserve">C¸c kho¶n kü quü, ký c­íc dµi h¹n </t>
  </si>
  <si>
    <t xml:space="preserve">Chi phÝ tr¶ tr­íc dµi h¹n </t>
  </si>
  <si>
    <t xml:space="preserve">C¸c chi phÝ kh¸c </t>
  </si>
  <si>
    <t>III</t>
  </si>
  <si>
    <t xml:space="preserve">Nî ng¾n h¹n </t>
  </si>
  <si>
    <t xml:space="preserve">Nî dµi h¹n </t>
  </si>
  <si>
    <t xml:space="preserve">Nî kh¸c </t>
  </si>
  <si>
    <t>V</t>
  </si>
  <si>
    <t xml:space="preserve">IV </t>
  </si>
  <si>
    <t xml:space="preserve">Nî ph¶i tr¶ </t>
  </si>
  <si>
    <t xml:space="preserve">Nguån vèn chñ së h÷u </t>
  </si>
  <si>
    <t xml:space="preserve">Nguån vèn vµ quü </t>
  </si>
  <si>
    <t xml:space="preserve">   - Nguån vèn kinh doanh </t>
  </si>
  <si>
    <t xml:space="preserve">   - Cæ phiÕu quü </t>
  </si>
  <si>
    <t xml:space="preserve">   - ThÆng d­ vèn </t>
  </si>
  <si>
    <t xml:space="preserve">   - C¸c quü </t>
  </si>
  <si>
    <t xml:space="preserve">  - Lîi nhuËn ch­a ph©n phèi </t>
  </si>
  <si>
    <t xml:space="preserve">Nguån kinh phÝ </t>
  </si>
  <si>
    <t>VI</t>
  </si>
  <si>
    <t xml:space="preserve">II. A KÕt qu¶ ho¹t ®éng s¶n xuÊt kinh doanh </t>
  </si>
  <si>
    <t xml:space="preserve">ChØ tiªu </t>
  </si>
  <si>
    <t>Lòy kÕ</t>
  </si>
  <si>
    <t xml:space="preserve">Doanh thu b¸n hµng vµ dÞch vô </t>
  </si>
  <si>
    <t xml:space="preserve">C¸c kho¶n gi¶m trõ </t>
  </si>
  <si>
    <t xml:space="preserve">Gi¸ vèn hµng b¸n </t>
  </si>
  <si>
    <t xml:space="preserve">LN gép vÒ b¸n hµng vµ cung cÊp dÞch vô </t>
  </si>
  <si>
    <t xml:space="preserve">Doanh thu ho¹t ®éng ®Çu t­ tµi chÝnh </t>
  </si>
  <si>
    <t xml:space="preserve">Chi phÝ ho¹t ®éng ®Çu t­ tµi chÝnh </t>
  </si>
  <si>
    <t xml:space="preserve">Lîi nhuËn tõ ho¹t ®éng ®Çu t­ tµi chÝnh </t>
  </si>
  <si>
    <t xml:space="preserve">Chi phÝ b¸n hµng </t>
  </si>
  <si>
    <t xml:space="preserve">Chi phÝ qu¶n lý doanh nghiÖp </t>
  </si>
  <si>
    <t xml:space="preserve">Doanh thu kh¸c </t>
  </si>
  <si>
    <t xml:space="preserve">Chi phÝ kh¸c </t>
  </si>
  <si>
    <t xml:space="preserve">Lîi nhuËn kh¸c </t>
  </si>
  <si>
    <t xml:space="preserve">ThuÕ thu nhËp ph¶i nép </t>
  </si>
  <si>
    <t xml:space="preserve">Thu nhËp trªn mçi cæ phiÕu </t>
  </si>
  <si>
    <t xml:space="preserve">Tæng gi¸m ®èc </t>
  </si>
  <si>
    <t>Lîi Ých cæ ®«ng thiÓu sè ( Cty CP S«ng ®µ 10.1)</t>
  </si>
  <si>
    <t>Lîi nhuËn tr­íc thuÕ ( c¶ tËp ®oµn)</t>
  </si>
  <si>
    <t>VII</t>
  </si>
  <si>
    <t xml:space="preserve">Lîi Ých cæ ®«ng thiÓu sè </t>
  </si>
  <si>
    <t xml:space="preserve">ThuyÕt minh c¸c chi tiªu t¨ng lîi Ých cæ ®«ng thiÓu sè </t>
  </si>
  <si>
    <t xml:space="preserve">Lîi nhuËn thùc hiÖn </t>
  </si>
  <si>
    <t xml:space="preserve">Sè d­ ®Çu quý </t>
  </si>
  <si>
    <t xml:space="preserve">Quü ®Çu t­ ph¸t triÓn </t>
  </si>
  <si>
    <t xml:space="preserve">Quü dù phßng tµi chÝnh </t>
  </si>
  <si>
    <t xml:space="preserve">Vèn kinh doanh </t>
  </si>
  <si>
    <t xml:space="preserve"> - Gi¸ trÞ hao mßn lòy kÕ TSC§ h÷u h×nh </t>
  </si>
  <si>
    <t xml:space="preserve"> - Gi¸ trÞ hao mßn lòy kÕ TSC§ v« h×nh </t>
  </si>
  <si>
    <t xml:space="preserve">Tæng céng tµi s¶n </t>
  </si>
  <si>
    <t xml:space="preserve">Tæng céng nguån vèn </t>
  </si>
  <si>
    <t xml:space="preserve">Doanh thu thuÇn vÒ b¸n hµng vµ dÞch vô </t>
  </si>
  <si>
    <t>Quý I n¨m 2007</t>
  </si>
  <si>
    <t xml:space="preserve">Sè cuèi quý </t>
  </si>
  <si>
    <t xml:space="preserve">Sè ®Çu quý </t>
  </si>
  <si>
    <t xml:space="preserve">ThuyÕt minh chi tiªu lîi Ých C§ thiÓu sè t¨ng trong kú </t>
  </si>
  <si>
    <t>Lîi nhuËn thùc hiÖn quý I Cty CP 10.1</t>
  </si>
  <si>
    <t>Lîi Ých cña C«ng ty CP S«ng §µ 10</t>
  </si>
  <si>
    <t xml:space="preserve">Lîi Ých cña cæ ®«ng  thiÓu sè </t>
  </si>
  <si>
    <t>Kú b¸o c¸o</t>
  </si>
  <si>
    <t xml:space="preserve">Cæ tøc trªn mçi cæ phiÕu </t>
  </si>
  <si>
    <t>Hµ néi, ngµy 23  th¸ng 4 n¨m 2007</t>
  </si>
  <si>
    <t>L nhuËn sau thuÕ cña Cæ ®«ng Cty mÑ (14-15-16)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</si>
</sst>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.VnTime"/>
      <family val="0"/>
    </font>
    <font>
      <b/>
      <sz val="12"/>
      <name val=".VnTime"/>
      <family val="2"/>
    </font>
    <font>
      <b/>
      <i/>
      <sz val="14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6"/>
      <name val=".VnTimeH"/>
      <family val="2"/>
    </font>
    <font>
      <sz val="16"/>
      <name val=".VnTime"/>
      <family val="0"/>
    </font>
    <font>
      <sz val="8"/>
      <name val=".VnTime"/>
      <family val="0"/>
    </font>
    <font>
      <i/>
      <sz val="12"/>
      <name val=".VnTim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C35" sqref="C35"/>
    </sheetView>
  </sheetViews>
  <sheetFormatPr defaultColWidth="8.796875" defaultRowHeight="15"/>
  <cols>
    <col min="1" max="1" width="5.3984375" style="0" customWidth="1"/>
    <col min="2" max="2" width="40.59765625" style="0" customWidth="1"/>
    <col min="3" max="3" width="18.19921875" style="0" customWidth="1"/>
    <col min="4" max="4" width="16.8984375" style="0" customWidth="1"/>
    <col min="5" max="5" width="12.19921875" style="0" bestFit="1" customWidth="1"/>
  </cols>
  <sheetData>
    <row r="1" ht="15.75">
      <c r="A1" s="11" t="s">
        <v>0</v>
      </c>
    </row>
    <row r="3" spans="1:4" s="15" customFormat="1" ht="21.75">
      <c r="A3" s="13" t="s">
        <v>1</v>
      </c>
      <c r="B3" s="14"/>
      <c r="C3" s="14"/>
      <c r="D3" s="14"/>
    </row>
    <row r="4" spans="1:4" ht="18">
      <c r="A4" s="10" t="s">
        <v>72</v>
      </c>
      <c r="B4" s="9"/>
      <c r="C4" s="9"/>
      <c r="D4" s="9"/>
    </row>
    <row r="5" spans="1:4" ht="15.75">
      <c r="A5" s="16"/>
      <c r="B5" s="16"/>
      <c r="C5" s="16"/>
      <c r="D5" s="16"/>
    </row>
    <row r="6" spans="1:4" ht="15.75">
      <c r="A6" s="16"/>
      <c r="B6" s="16"/>
      <c r="C6" s="16"/>
      <c r="D6" s="16"/>
    </row>
    <row r="7" ht="16.5">
      <c r="A7" s="12" t="s">
        <v>2</v>
      </c>
    </row>
    <row r="9" spans="1:4" ht="24" customHeight="1">
      <c r="A9" s="5" t="s">
        <v>3</v>
      </c>
      <c r="B9" s="4" t="s">
        <v>4</v>
      </c>
      <c r="C9" s="4" t="s">
        <v>63</v>
      </c>
      <c r="D9" s="4" t="s">
        <v>5</v>
      </c>
    </row>
    <row r="10" spans="1:4" s="7" customFormat="1" ht="18" customHeight="1">
      <c r="A10" s="6" t="s">
        <v>6</v>
      </c>
      <c r="B10" s="6" t="s">
        <v>7</v>
      </c>
      <c r="C10" s="21">
        <f>SUM(C11:C15)</f>
        <v>387205692139</v>
      </c>
      <c r="D10" s="21">
        <f>SUM(D11:D15)</f>
        <v>393188897068</v>
      </c>
    </row>
    <row r="11" spans="1:4" ht="18" customHeight="1">
      <c r="A11" s="3">
        <v>1</v>
      </c>
      <c r="B11" s="3" t="s">
        <v>8</v>
      </c>
      <c r="C11" s="19">
        <v>55683143735</v>
      </c>
      <c r="D11" s="19">
        <v>21562619990</v>
      </c>
    </row>
    <row r="12" spans="1:4" ht="18" customHeight="1">
      <c r="A12" s="3">
        <v>2</v>
      </c>
      <c r="B12" s="3" t="s">
        <v>9</v>
      </c>
      <c r="C12" s="19"/>
      <c r="D12" s="19">
        <v>8000000000</v>
      </c>
    </row>
    <row r="13" spans="1:4" ht="18" customHeight="1">
      <c r="A13" s="3">
        <v>3</v>
      </c>
      <c r="B13" s="3" t="s">
        <v>10</v>
      </c>
      <c r="C13" s="19">
        <v>113345416354</v>
      </c>
      <c r="D13" s="19">
        <v>85426349108</v>
      </c>
    </row>
    <row r="14" spans="1:4" ht="18" customHeight="1">
      <c r="A14" s="3">
        <v>4</v>
      </c>
      <c r="B14" s="3" t="s">
        <v>11</v>
      </c>
      <c r="C14" s="19">
        <v>216335412526</v>
      </c>
      <c r="D14" s="19">
        <v>274962829917</v>
      </c>
    </row>
    <row r="15" spans="1:4" ht="18" customHeight="1">
      <c r="A15" s="3">
        <v>5</v>
      </c>
      <c r="B15" s="3" t="s">
        <v>12</v>
      </c>
      <c r="C15" s="19">
        <v>1841719524</v>
      </c>
      <c r="D15" s="19">
        <v>3237098053</v>
      </c>
    </row>
    <row r="16" spans="1:4" s="7" customFormat="1" ht="18" customHeight="1">
      <c r="A16" s="8" t="s">
        <v>13</v>
      </c>
      <c r="B16" s="8" t="s">
        <v>14</v>
      </c>
      <c r="C16" s="22">
        <f>C17+C22+C23+C24+C25+C26</f>
        <v>117313834835</v>
      </c>
      <c r="D16" s="22">
        <f>D17+D22+D23+D24+D25+D26</f>
        <v>121787375660</v>
      </c>
    </row>
    <row r="17" spans="1:4" ht="18" customHeight="1">
      <c r="A17" s="3">
        <v>1</v>
      </c>
      <c r="B17" s="3" t="s">
        <v>15</v>
      </c>
      <c r="C17" s="19">
        <f>SUM(C18:C21)</f>
        <v>105378531163</v>
      </c>
      <c r="D17" s="19">
        <f>SUM(D18:D21)</f>
        <v>98516907371</v>
      </c>
    </row>
    <row r="18" spans="1:4" ht="18" customHeight="1">
      <c r="A18" s="3"/>
      <c r="B18" s="3" t="s">
        <v>16</v>
      </c>
      <c r="C18" s="19">
        <v>466297903866</v>
      </c>
      <c r="D18" s="19">
        <v>469262522441</v>
      </c>
    </row>
    <row r="19" spans="1:4" ht="18" customHeight="1">
      <c r="A19" s="3"/>
      <c r="B19" s="3" t="s">
        <v>67</v>
      </c>
      <c r="C19" s="19">
        <v>-364975206038</v>
      </c>
      <c r="D19" s="19">
        <v>-374710198404</v>
      </c>
    </row>
    <row r="20" spans="1:5" ht="18" customHeight="1">
      <c r="A20" s="3"/>
      <c r="B20" s="3" t="s">
        <v>17</v>
      </c>
      <c r="C20" s="19">
        <v>4930000000</v>
      </c>
      <c r="D20" s="19">
        <v>4930000000</v>
      </c>
      <c r="E20" s="23"/>
    </row>
    <row r="21" spans="1:4" ht="18" customHeight="1">
      <c r="A21" s="3"/>
      <c r="B21" s="3" t="s">
        <v>68</v>
      </c>
      <c r="C21" s="19">
        <v>-874166665</v>
      </c>
      <c r="D21" s="19">
        <v>-965416666</v>
      </c>
    </row>
    <row r="22" spans="1:4" ht="18" customHeight="1">
      <c r="A22" s="3">
        <v>2</v>
      </c>
      <c r="B22" s="3" t="s">
        <v>18</v>
      </c>
      <c r="C22" s="19">
        <v>5233119390</v>
      </c>
      <c r="D22" s="19">
        <v>8703238390</v>
      </c>
    </row>
    <row r="23" spans="1:4" ht="18" customHeight="1">
      <c r="A23" s="3">
        <v>3</v>
      </c>
      <c r="B23" s="3" t="s">
        <v>19</v>
      </c>
      <c r="C23" s="19">
        <v>5354558434</v>
      </c>
      <c r="D23" s="19">
        <v>13219604051</v>
      </c>
    </row>
    <row r="24" spans="1:4" ht="18" customHeight="1">
      <c r="A24" s="3">
        <v>4</v>
      </c>
      <c r="B24" s="3" t="s">
        <v>20</v>
      </c>
      <c r="C24" s="19"/>
      <c r="D24" s="19"/>
    </row>
    <row r="25" spans="1:4" ht="18" customHeight="1">
      <c r="A25" s="3">
        <v>5</v>
      </c>
      <c r="B25" s="3" t="s">
        <v>21</v>
      </c>
      <c r="C25" s="19">
        <v>1343625848</v>
      </c>
      <c r="D25" s="19">
        <v>1343625848</v>
      </c>
    </row>
    <row r="26" spans="1:4" ht="18" customHeight="1">
      <c r="A26" s="3">
        <v>6</v>
      </c>
      <c r="B26" s="3" t="s">
        <v>22</v>
      </c>
      <c r="C26" s="19">
        <v>4000000</v>
      </c>
      <c r="D26" s="19">
        <v>4000000</v>
      </c>
    </row>
    <row r="27" spans="1:4" s="7" customFormat="1" ht="18" customHeight="1">
      <c r="A27" s="8" t="s">
        <v>23</v>
      </c>
      <c r="B27" s="8" t="s">
        <v>69</v>
      </c>
      <c r="C27" s="22">
        <f>C10+C16</f>
        <v>504519526974</v>
      </c>
      <c r="D27" s="22">
        <f>D10+D16</f>
        <v>514976272728</v>
      </c>
    </row>
    <row r="28" spans="1:4" s="7" customFormat="1" ht="18" customHeight="1">
      <c r="A28" s="8" t="s">
        <v>28</v>
      </c>
      <c r="B28" s="8" t="s">
        <v>29</v>
      </c>
      <c r="C28" s="22">
        <f>SUM(C29:C31)</f>
        <v>391222312840</v>
      </c>
      <c r="D28" s="22">
        <f>SUM(D29:D31)</f>
        <v>393362555602</v>
      </c>
    </row>
    <row r="29" spans="1:4" ht="18" customHeight="1">
      <c r="A29" s="3">
        <v>1</v>
      </c>
      <c r="B29" s="3" t="s">
        <v>24</v>
      </c>
      <c r="C29" s="19">
        <v>294896484490</v>
      </c>
      <c r="D29" s="19">
        <v>299998911600</v>
      </c>
    </row>
    <row r="30" spans="1:4" ht="18" customHeight="1">
      <c r="A30" s="3">
        <v>2</v>
      </c>
      <c r="B30" s="3" t="s">
        <v>25</v>
      </c>
      <c r="C30" s="19">
        <v>96325828350</v>
      </c>
      <c r="D30" s="19">
        <v>93363644002</v>
      </c>
    </row>
    <row r="31" spans="1:4" ht="18" customHeight="1">
      <c r="A31" s="3">
        <v>3</v>
      </c>
      <c r="B31" s="3" t="s">
        <v>26</v>
      </c>
      <c r="C31" s="19"/>
      <c r="D31" s="19"/>
    </row>
    <row r="32" spans="1:4" s="7" customFormat="1" ht="18" customHeight="1">
      <c r="A32" s="8" t="s">
        <v>27</v>
      </c>
      <c r="B32" s="8" t="s">
        <v>30</v>
      </c>
      <c r="C32" s="22">
        <f>C33+C39</f>
        <v>98959646799</v>
      </c>
      <c r="D32" s="22">
        <f>D33+D39</f>
        <v>106866964290</v>
      </c>
    </row>
    <row r="33" spans="1:4" ht="18" customHeight="1">
      <c r="A33" s="3">
        <v>1</v>
      </c>
      <c r="B33" s="3" t="s">
        <v>31</v>
      </c>
      <c r="C33" s="19">
        <f>SUM(C34:C38)</f>
        <v>98959646799</v>
      </c>
      <c r="D33" s="19">
        <f>SUM(D34:D38)</f>
        <v>106866964290</v>
      </c>
    </row>
    <row r="34" spans="1:4" ht="18" customHeight="1">
      <c r="A34" s="3"/>
      <c r="B34" s="3" t="s">
        <v>32</v>
      </c>
      <c r="C34" s="19">
        <v>60000000000</v>
      </c>
      <c r="D34" s="19">
        <v>60000000000</v>
      </c>
    </row>
    <row r="35" spans="1:4" ht="18" customHeight="1">
      <c r="A35" s="3"/>
      <c r="B35" s="3" t="s">
        <v>33</v>
      </c>
      <c r="C35" s="19"/>
      <c r="D35" s="19"/>
    </row>
    <row r="36" spans="1:4" ht="18" customHeight="1">
      <c r="A36" s="3"/>
      <c r="B36" s="3" t="s">
        <v>34</v>
      </c>
      <c r="C36" s="19"/>
      <c r="D36" s="19"/>
    </row>
    <row r="37" spans="1:4" ht="18" customHeight="1">
      <c r="A37" s="3"/>
      <c r="B37" s="3" t="s">
        <v>35</v>
      </c>
      <c r="C37" s="19">
        <f>2174343104+311692257</f>
        <v>2486035361</v>
      </c>
      <c r="D37" s="19">
        <f>1976080290-1980080290+(489434123-177741865)+1715013104</f>
        <v>2022705362</v>
      </c>
    </row>
    <row r="38" spans="1:4" ht="18" customHeight="1">
      <c r="A38" s="3"/>
      <c r="B38" s="3" t="s">
        <v>36</v>
      </c>
      <c r="C38" s="19">
        <v>36473611438</v>
      </c>
      <c r="D38" s="19">
        <f>50533189609-409185501-5279745180</f>
        <v>44844258928</v>
      </c>
    </row>
    <row r="39" spans="1:4" ht="18" customHeight="1">
      <c r="A39" s="3">
        <v>2</v>
      </c>
      <c r="B39" s="3" t="s">
        <v>37</v>
      </c>
      <c r="C39" s="19"/>
      <c r="D39" s="19"/>
    </row>
    <row r="40" spans="1:4" ht="18" customHeight="1">
      <c r="A40" s="8" t="s">
        <v>38</v>
      </c>
      <c r="B40" s="8" t="s">
        <v>60</v>
      </c>
      <c r="C40" s="22">
        <v>14337567335</v>
      </c>
      <c r="D40" s="22">
        <f>C40+409185501</f>
        <v>14746752836</v>
      </c>
    </row>
    <row r="41" spans="1:4" s="7" customFormat="1" ht="18" customHeight="1">
      <c r="A41" s="8" t="s">
        <v>59</v>
      </c>
      <c r="B41" s="8" t="s">
        <v>70</v>
      </c>
      <c r="C41" s="22">
        <f>C32+C28+C40</f>
        <v>504519526974</v>
      </c>
      <c r="D41" s="22">
        <f>D32+D28+D40</f>
        <v>514976272728</v>
      </c>
    </row>
    <row r="42" spans="1:4" ht="18" customHeight="1">
      <c r="A42" s="1"/>
      <c r="B42" s="1"/>
      <c r="C42" s="20"/>
      <c r="D42" s="20"/>
    </row>
    <row r="43" spans="3:4" ht="15">
      <c r="C43" s="23"/>
      <c r="D43" s="23"/>
    </row>
    <row r="44" spans="3:4" ht="15">
      <c r="C44" s="23"/>
      <c r="D44" s="23"/>
    </row>
    <row r="45" spans="2:4" ht="15.75">
      <c r="B45" s="7" t="s">
        <v>61</v>
      </c>
      <c r="D45" s="23"/>
    </row>
    <row r="46" spans="3:4" ht="15.75">
      <c r="C46" s="24" t="s">
        <v>74</v>
      </c>
      <c r="D46" s="24" t="s">
        <v>73</v>
      </c>
    </row>
    <row r="47" spans="1:4" ht="15">
      <c r="A47">
        <v>1</v>
      </c>
      <c r="B47" t="s">
        <v>62</v>
      </c>
      <c r="C47" s="23">
        <v>5279745180</v>
      </c>
      <c r="D47" s="23">
        <f>5279745180+409185501</f>
        <v>5688930681</v>
      </c>
    </row>
    <row r="48" spans="1:4" ht="15">
      <c r="A48">
        <v>2</v>
      </c>
      <c r="B48" t="s">
        <v>64</v>
      </c>
      <c r="C48" s="23">
        <v>1980080290</v>
      </c>
      <c r="D48" s="23">
        <v>1980080290</v>
      </c>
    </row>
    <row r="49" spans="1:4" ht="15">
      <c r="A49">
        <v>3</v>
      </c>
      <c r="B49" t="s">
        <v>65</v>
      </c>
      <c r="C49" s="23">
        <v>177741865</v>
      </c>
      <c r="D49" s="23">
        <v>177741865</v>
      </c>
    </row>
    <row r="50" spans="1:4" ht="15">
      <c r="A50">
        <v>6</v>
      </c>
      <c r="B50" t="s">
        <v>66</v>
      </c>
      <c r="C50" s="23">
        <v>6900000000</v>
      </c>
      <c r="D50" s="23">
        <v>6900000000</v>
      </c>
    </row>
    <row r="51" spans="3:4" ht="15">
      <c r="C51" s="23">
        <f>SUM(C47:C50)</f>
        <v>14337567335</v>
      </c>
      <c r="D51" s="23">
        <f>SUM(D47:D50)</f>
        <v>14746752836</v>
      </c>
    </row>
    <row r="52" spans="3:4" ht="15">
      <c r="C52" s="23"/>
      <c r="D52" s="23"/>
    </row>
    <row r="53" spans="1:4" ht="15.75">
      <c r="A53" s="7" t="s">
        <v>75</v>
      </c>
      <c r="C53" s="23"/>
      <c r="D53" s="23"/>
    </row>
    <row r="54" spans="1:4" ht="15">
      <c r="A54">
        <v>1</v>
      </c>
      <c r="B54" t="s">
        <v>76</v>
      </c>
      <c r="C54" s="23">
        <v>1126742685</v>
      </c>
      <c r="D54" s="23"/>
    </row>
    <row r="55" spans="1:4" ht="15">
      <c r="A55">
        <v>2</v>
      </c>
      <c r="B55" t="s">
        <v>77</v>
      </c>
      <c r="C55" s="23">
        <f>C54/19000000000*12100000000</f>
        <v>717557183.6052631</v>
      </c>
      <c r="D55" s="23"/>
    </row>
    <row r="56" spans="1:4" ht="15">
      <c r="A56">
        <v>3</v>
      </c>
      <c r="B56" t="s">
        <v>78</v>
      </c>
      <c r="C56" s="23">
        <f>C54-C55</f>
        <v>409185501.3947369</v>
      </c>
      <c r="D56" s="23"/>
    </row>
    <row r="57" spans="3:4" ht="15">
      <c r="C57" s="23"/>
      <c r="D57" s="23"/>
    </row>
    <row r="58" spans="3:4" ht="15">
      <c r="C58" s="23"/>
      <c r="D58" s="23"/>
    </row>
    <row r="59" spans="3:4" ht="15">
      <c r="C59" s="23"/>
      <c r="D59" s="23"/>
    </row>
    <row r="60" spans="3:4" ht="15">
      <c r="C60" s="23"/>
      <c r="D60" s="23"/>
    </row>
    <row r="61" spans="3:4" ht="15">
      <c r="C61" s="23"/>
      <c r="D61" s="23"/>
    </row>
  </sheetData>
  <printOptions/>
  <pageMargins left="0.75" right="0.75" top="0.4" bottom="0.36" header="0.31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20" sqref="D20"/>
    </sheetView>
  </sheetViews>
  <sheetFormatPr defaultColWidth="8.796875" defaultRowHeight="15"/>
  <cols>
    <col min="1" max="1" width="5.5" style="0" customWidth="1"/>
    <col min="2" max="2" width="39.59765625" style="0" customWidth="1"/>
    <col min="3" max="3" width="17.69921875" style="0" customWidth="1"/>
    <col min="4" max="4" width="17.5" style="0" customWidth="1"/>
    <col min="5" max="5" width="11.8984375" style="0" bestFit="1" customWidth="1"/>
  </cols>
  <sheetData>
    <row r="1" ht="16.5">
      <c r="A1" s="12" t="s">
        <v>39</v>
      </c>
    </row>
    <row r="3" spans="1:4" ht="25.5" customHeight="1">
      <c r="A3" s="4" t="s">
        <v>3</v>
      </c>
      <c r="B3" s="4" t="s">
        <v>40</v>
      </c>
      <c r="C3" s="4" t="s">
        <v>79</v>
      </c>
      <c r="D3" s="4" t="s">
        <v>41</v>
      </c>
    </row>
    <row r="4" spans="1:4" ht="20.25" customHeight="1">
      <c r="A4" s="2">
        <v>1</v>
      </c>
      <c r="B4" s="2" t="s">
        <v>42</v>
      </c>
      <c r="C4" s="18">
        <v>63892402373</v>
      </c>
      <c r="D4" s="18">
        <v>63892402373</v>
      </c>
    </row>
    <row r="5" spans="1:4" ht="20.25" customHeight="1">
      <c r="A5" s="3">
        <v>2</v>
      </c>
      <c r="B5" s="3" t="s">
        <v>43</v>
      </c>
      <c r="C5" s="19">
        <v>3502226774</v>
      </c>
      <c r="D5" s="19">
        <v>3502226774</v>
      </c>
    </row>
    <row r="6" spans="1:4" ht="20.25" customHeight="1">
      <c r="A6" s="3">
        <f>A5+1</f>
        <v>3</v>
      </c>
      <c r="B6" s="3" t="s">
        <v>71</v>
      </c>
      <c r="C6" s="19">
        <f>C4-C5</f>
        <v>60390175599</v>
      </c>
      <c r="D6" s="19">
        <f>D4-D5</f>
        <v>60390175599</v>
      </c>
    </row>
    <row r="7" spans="1:4" ht="20.25" customHeight="1">
      <c r="A7" s="3">
        <f aca="true" t="shared" si="0" ref="A7:A22">A6+1</f>
        <v>4</v>
      </c>
      <c r="B7" s="3" t="s">
        <v>44</v>
      </c>
      <c r="C7" s="19">
        <v>45275449779</v>
      </c>
      <c r="D7" s="19">
        <v>45275449779</v>
      </c>
    </row>
    <row r="8" spans="1:4" ht="20.25" customHeight="1">
      <c r="A8" s="3">
        <f t="shared" si="0"/>
        <v>5</v>
      </c>
      <c r="B8" s="3" t="s">
        <v>45</v>
      </c>
      <c r="C8" s="19">
        <f>C6-C7</f>
        <v>15114725820</v>
      </c>
      <c r="D8" s="19">
        <f>D6-D7</f>
        <v>15114725820</v>
      </c>
    </row>
    <row r="9" spans="1:4" ht="20.25" customHeight="1">
      <c r="A9" s="3">
        <f t="shared" si="0"/>
        <v>6</v>
      </c>
      <c r="B9" s="3" t="s">
        <v>46</v>
      </c>
      <c r="C9" s="19">
        <v>5587737879</v>
      </c>
      <c r="D9" s="19">
        <v>5587737879</v>
      </c>
    </row>
    <row r="10" spans="1:4" ht="20.25" customHeight="1">
      <c r="A10" s="3">
        <f t="shared" si="0"/>
        <v>7</v>
      </c>
      <c r="B10" s="3" t="s">
        <v>47</v>
      </c>
      <c r="C10" s="19">
        <v>5718471521</v>
      </c>
      <c r="D10" s="19">
        <v>5718471421</v>
      </c>
    </row>
    <row r="11" spans="1:4" ht="20.25" customHeight="1">
      <c r="A11" s="3">
        <f t="shared" si="0"/>
        <v>8</v>
      </c>
      <c r="B11" s="3" t="s">
        <v>48</v>
      </c>
      <c r="C11" s="19">
        <f>C9-C10</f>
        <v>-130733642</v>
      </c>
      <c r="D11" s="19">
        <f>D9-D10</f>
        <v>-130733542</v>
      </c>
    </row>
    <row r="12" spans="1:4" ht="20.25" customHeight="1">
      <c r="A12" s="3">
        <f t="shared" si="0"/>
        <v>9</v>
      </c>
      <c r="B12" s="3" t="s">
        <v>49</v>
      </c>
      <c r="C12" s="19"/>
      <c r="D12" s="19"/>
    </row>
    <row r="13" spans="1:4" ht="20.25" customHeight="1">
      <c r="A13" s="3">
        <f t="shared" si="0"/>
        <v>10</v>
      </c>
      <c r="B13" s="3" t="s">
        <v>50</v>
      </c>
      <c r="C13" s="19">
        <v>6199295720</v>
      </c>
      <c r="D13" s="19">
        <v>6199295720</v>
      </c>
    </row>
    <row r="14" spans="1:4" ht="20.25" customHeight="1">
      <c r="A14" s="3">
        <f t="shared" si="0"/>
        <v>11</v>
      </c>
      <c r="B14" s="3" t="s">
        <v>51</v>
      </c>
      <c r="C14" s="19">
        <v>6997269</v>
      </c>
      <c r="D14" s="19">
        <v>6997269</v>
      </c>
    </row>
    <row r="15" spans="1:4" ht="20.25" customHeight="1">
      <c r="A15" s="3">
        <f t="shared" si="0"/>
        <v>12</v>
      </c>
      <c r="B15" s="3" t="s">
        <v>52</v>
      </c>
      <c r="C15" s="19"/>
      <c r="D15" s="19"/>
    </row>
    <row r="16" spans="1:4" ht="20.25" customHeight="1">
      <c r="A16" s="3">
        <f>A15+1</f>
        <v>13</v>
      </c>
      <c r="B16" s="3" t="s">
        <v>53</v>
      </c>
      <c r="C16" s="19">
        <f>C14-C15</f>
        <v>6997269</v>
      </c>
      <c r="D16" s="19">
        <f>D14-D15</f>
        <v>6997269</v>
      </c>
    </row>
    <row r="17" spans="1:4" ht="20.25" customHeight="1">
      <c r="A17" s="3">
        <f t="shared" si="0"/>
        <v>14</v>
      </c>
      <c r="B17" s="3" t="s">
        <v>58</v>
      </c>
      <c r="C17" s="19">
        <f>C8+C11-C13+C16</f>
        <v>8791693727</v>
      </c>
      <c r="D17" s="19">
        <f>D8+D11-D13+D16</f>
        <v>8791693827</v>
      </c>
    </row>
    <row r="18" spans="1:4" ht="20.25" customHeight="1">
      <c r="A18" s="3">
        <f t="shared" si="0"/>
        <v>15</v>
      </c>
      <c r="B18" s="3" t="s">
        <v>57</v>
      </c>
      <c r="C18" s="19">
        <f>'Bang can doi'!C56</f>
        <v>409185501.3947369</v>
      </c>
      <c r="D18" s="19">
        <f>C18</f>
        <v>409185501.3947369</v>
      </c>
    </row>
    <row r="19" spans="1:4" ht="20.25" customHeight="1">
      <c r="A19" s="3">
        <f t="shared" si="0"/>
        <v>16</v>
      </c>
      <c r="B19" s="3" t="s">
        <v>54</v>
      </c>
      <c r="C19" s="19">
        <v>0</v>
      </c>
      <c r="D19" s="19">
        <v>0</v>
      </c>
    </row>
    <row r="20" spans="1:4" ht="20.25" customHeight="1">
      <c r="A20" s="3">
        <f t="shared" si="0"/>
        <v>17</v>
      </c>
      <c r="B20" s="3" t="s">
        <v>82</v>
      </c>
      <c r="C20" s="19">
        <f>C17-C18</f>
        <v>8382508225.605263</v>
      </c>
      <c r="D20" s="19">
        <f>D17-D18</f>
        <v>8382508325.605263</v>
      </c>
    </row>
    <row r="21" spans="1:4" ht="20.25" customHeight="1">
      <c r="A21" s="3">
        <f t="shared" si="0"/>
        <v>18</v>
      </c>
      <c r="B21" s="3" t="s">
        <v>55</v>
      </c>
      <c r="C21" s="19">
        <f>C20/6000000</f>
        <v>1397.0847042675439</v>
      </c>
      <c r="D21" s="19">
        <f>D20/6000000</f>
        <v>1397.0847209342105</v>
      </c>
    </row>
    <row r="22" spans="1:4" ht="20.25" customHeight="1">
      <c r="A22" s="3">
        <f t="shared" si="0"/>
        <v>19</v>
      </c>
      <c r="B22" s="3" t="s">
        <v>80</v>
      </c>
      <c r="C22" s="19"/>
      <c r="D22" s="19"/>
    </row>
    <row r="23" spans="1:4" ht="20.25" customHeight="1">
      <c r="A23" s="1"/>
      <c r="B23" s="1"/>
      <c r="C23" s="20"/>
      <c r="D23" s="20"/>
    </row>
    <row r="25" spans="3:4" ht="15.75">
      <c r="C25" s="16" t="s">
        <v>81</v>
      </c>
      <c r="D25" s="9"/>
    </row>
    <row r="26" spans="3:4" ht="16.5">
      <c r="C26" s="17" t="s">
        <v>56</v>
      </c>
      <c r="D26" s="9"/>
    </row>
    <row r="28" ht="15">
      <c r="C28" s="23"/>
    </row>
  </sheetData>
  <printOptions/>
  <pageMargins left="0.75" right="0.75" top="0.59" bottom="0.32" header="0.5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hangnv</cp:lastModifiedBy>
  <cp:lastPrinted>2007-05-04T03:46:14Z</cp:lastPrinted>
  <dcterms:created xsi:type="dcterms:W3CDTF">2006-01-14T07:27:46Z</dcterms:created>
  <dcterms:modified xsi:type="dcterms:W3CDTF">2007-05-11T03:08:57Z</dcterms:modified>
  <cp:category/>
  <cp:version/>
  <cp:contentType/>
  <cp:contentStatus/>
</cp:coreProperties>
</file>